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sambourne/Desktop/"/>
    </mc:Choice>
  </mc:AlternateContent>
  <xr:revisionPtr revIDLastSave="0" documentId="13_ncr:1_{0C254976-BD89-A24B-8AB6-8077A89B46EB}" xr6:coauthVersionLast="46" xr6:coauthVersionMax="46" xr10:uidLastSave="{00000000-0000-0000-0000-000000000000}"/>
  <bookViews>
    <workbookView xWindow="-38380" yWindow="500" windowWidth="38400" windowHeight="21100" xr2:uid="{A38EAA5A-4A64-4651-BC11-0614F6D787E1}"/>
  </bookViews>
  <sheets>
    <sheet name="Calculator" sheetId="4" r:id="rId1"/>
    <sheet name="data"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4" l="1"/>
  <c r="F10" i="4" s="1"/>
  <c r="C16" i="4"/>
  <c r="F11" i="4" s="1"/>
  <c r="C20" i="5"/>
  <c r="C19" i="5"/>
  <c r="C14" i="5"/>
  <c r="C13" i="5"/>
  <c r="F12" i="4" l="1"/>
  <c r="G10" i="4"/>
  <c r="G11" i="4"/>
  <c r="G13" i="4" l="1"/>
  <c r="F13" i="4"/>
  <c r="F14" i="4" s="1"/>
  <c r="B28" i="5" s="1"/>
  <c r="B29" i="5" s="1"/>
  <c r="B30" i="5" s="1"/>
  <c r="G12" i="4"/>
  <c r="G14" i="4" l="1"/>
  <c r="C28" i="5" s="1"/>
  <c r="C29" i="5" s="1"/>
  <c r="C3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Elena Nikonova</author>
  </authors>
  <commentList>
    <comment ref="B24" authorId="0" shapeId="0" xr:uid="{494E3FB7-A4A3-C043-A5C7-C39E443E8A13}">
      <text>
        <r>
          <rPr>
            <sz val="10"/>
            <color rgb="FF000000"/>
            <rFont val="Tahoma"/>
            <family val="2"/>
          </rPr>
          <t>This is a flat fee that you can charge per session.</t>
        </r>
      </text>
    </comment>
    <comment ref="C24" authorId="1" shapeId="0" xr:uid="{2104BFE9-9406-9847-B013-1C74625A2C99}">
      <text>
        <r>
          <rPr>
            <sz val="10"/>
            <color rgb="FF000000"/>
            <rFont val="Tahoma"/>
            <family val="2"/>
          </rPr>
          <t>MAX value - $2.50</t>
        </r>
      </text>
    </comment>
    <comment ref="B25" authorId="0" shapeId="0" xr:uid="{9B54DD51-DC09-374F-B6F3-A0C06402C68E}">
      <text>
        <r>
          <rPr>
            <sz val="10"/>
            <color rgb="FF000000"/>
            <rFont val="Tahoma"/>
            <family val="2"/>
          </rPr>
          <t>Consider your electricity cost plus a markup to make profit.</t>
        </r>
      </text>
    </comment>
    <comment ref="C25" authorId="0" shapeId="0" xr:uid="{4ED31075-7AD4-7848-B554-665B1A0659FF}">
      <text>
        <r>
          <rPr>
            <sz val="10"/>
            <color rgb="FF000000"/>
            <rFont val="Tahoma"/>
            <family val="2"/>
          </rPr>
          <t xml:space="preserve">MAX value $0.60
</t>
        </r>
      </text>
    </comment>
    <comment ref="B30" authorId="0" shapeId="0" xr:uid="{52754377-5507-394D-9DB4-90984734108C}">
      <text>
        <r>
          <rPr>
            <sz val="10"/>
            <color rgb="FF000000"/>
            <rFont val="Calibri"/>
            <family val="2"/>
          </rPr>
          <t>This is a flat fee that you can charge per session.</t>
        </r>
      </text>
    </comment>
    <comment ref="C30" authorId="1" shapeId="0" xr:uid="{F0825061-EF76-B942-85C7-C4AB1F2B5745}">
      <text>
        <r>
          <rPr>
            <sz val="10"/>
            <color rgb="FF000000"/>
            <rFont val="Tahoma"/>
            <family val="2"/>
          </rPr>
          <t>MAX value - $4</t>
        </r>
      </text>
    </comment>
    <comment ref="B31" authorId="0" shapeId="0" xr:uid="{9C4B8327-182A-CF46-A16D-486BAC0D1EFC}">
      <text>
        <r>
          <rPr>
            <sz val="10"/>
            <color rgb="FF000000"/>
            <rFont val="Calibri"/>
            <family val="2"/>
          </rPr>
          <t>Consider your electricity cost plus a markup to make profit.</t>
        </r>
      </text>
    </comment>
    <comment ref="C31" authorId="0" shapeId="0" xr:uid="{627062F0-F992-4F4F-8E55-2898B773D4C6}">
      <text>
        <r>
          <rPr>
            <sz val="10"/>
            <color rgb="FF000000"/>
            <rFont val="Tahoma"/>
            <family val="2"/>
          </rPr>
          <t>MAX value - $1</t>
        </r>
      </text>
    </comment>
  </commentList>
</comments>
</file>

<file path=xl/sharedStrings.xml><?xml version="1.0" encoding="utf-8"?>
<sst xmlns="http://schemas.openxmlformats.org/spreadsheetml/2006/main" count="49" uniqueCount="43">
  <si>
    <t>Your location</t>
  </si>
  <si>
    <t>See your results</t>
  </si>
  <si>
    <t># of AC charging ports recommended</t>
  </si>
  <si>
    <t># of DC charging ports recommended</t>
  </si>
  <si>
    <t>Traffic</t>
  </si>
  <si>
    <t>Parking duration</t>
  </si>
  <si>
    <t>Short, &lt;60 min</t>
  </si>
  <si>
    <t xml:space="preserve">Mid to long, &gt;60 min </t>
  </si>
  <si>
    <t>Your charging infrastructure</t>
  </si>
  <si>
    <t>High traffic</t>
  </si>
  <si>
    <t>Standard traffic</t>
  </si>
  <si>
    <t>Input your information in the yellow cells</t>
  </si>
  <si>
    <t>AC charging</t>
  </si>
  <si>
    <t xml:space="preserve">DC Charging </t>
  </si>
  <si>
    <t>Estimated annual revenue</t>
  </si>
  <si>
    <t>Standard location</t>
  </si>
  <si>
    <t>High traffic location</t>
  </si>
  <si>
    <t>Revenue for mixed parking location</t>
  </si>
  <si>
    <t>Total # of AC charging sessions per year</t>
  </si>
  <si>
    <t>Total # of DC charging sessions per year</t>
  </si>
  <si>
    <t>Revenue from session start fees, per year</t>
  </si>
  <si>
    <t>Revenue from kWh usage, per year</t>
  </si>
  <si>
    <t xml:space="preserve">How many parking spots will you electrify? </t>
  </si>
  <si>
    <t>How many days are you open per year?</t>
  </si>
  <si>
    <t>Million</t>
  </si>
  <si>
    <t>% Growth</t>
  </si>
  <si>
    <t>Source: Bloomberg, 2020</t>
  </si>
  <si>
    <t>EV Sales Forecasted in Europe</t>
  </si>
  <si>
    <t>EV Sales Forecasted in US</t>
  </si>
  <si>
    <t xml:space="preserve">* Estimations are approximations; actual results may vary. </t>
  </si>
  <si>
    <t>Standard</t>
  </si>
  <si>
    <t>Mix of parking durations</t>
  </si>
  <si>
    <t>Utilization</t>
  </si>
  <si>
    <t>How long do most of your customers typically park?</t>
  </si>
  <si>
    <t>Estimated energy used per session (in kWh)</t>
  </si>
  <si>
    <t># of daily sessions (per port), Standard traffic</t>
  </si>
  <si>
    <t># of daily sessions (per port), High traffic</t>
  </si>
  <si>
    <t xml:space="preserve">What will you charge as the AC session start fee? </t>
  </si>
  <si>
    <t xml:space="preserve">What will you charge as the DC session start fee? </t>
  </si>
  <si>
    <t>What will you charge per kWh of AC charging?</t>
  </si>
  <si>
    <t>What will  you charge per kWh of DC charging?</t>
  </si>
  <si>
    <t>Your estimated revenue</t>
  </si>
  <si>
    <t>EV charging revenue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</si>
</sst>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Red]&quot;€&quot;\ \-#,##0.00"/>
    <numFmt numFmtId="165" formatCode="_ * #,##0.00_ ;_ * \-#,##0.00_ ;_ * &quot;-&quot;??_ ;_ @_ "/>
    <numFmt numFmtId="166" formatCode="_ * #,##0_ ;_ * \-#,##0_ ;_ * &quot;-&quot;??_ ;_ @_ "/>
    <numFmt numFmtId="167" formatCode="&quot;€&quot;\ #,##0.00"/>
    <numFmt numFmtId="168" formatCode="[$$-409]#,##0.00"/>
  </numFmts>
  <fonts count="18" x14ac:knownFonts="1">
    <font>
      <sz val="11"/>
      <color theme="1"/>
      <name val="Calibri"/>
      <family val="2"/>
      <scheme val="minor"/>
    </font>
    <font>
      <sz val="11"/>
      <color theme="1"/>
      <name val="Calibri"/>
      <family val="2"/>
      <scheme val="minor"/>
    </font>
    <font>
      <sz val="11"/>
      <color theme="1"/>
      <name val="Avenir Book"/>
      <family val="2"/>
    </font>
    <font>
      <b/>
      <sz val="11"/>
      <color theme="1"/>
      <name val="Avenir Book"/>
      <family val="2"/>
    </font>
    <font>
      <sz val="11"/>
      <color rgb="FFFF0000"/>
      <name val="Avenir Book"/>
      <family val="2"/>
    </font>
    <font>
      <sz val="11"/>
      <color rgb="FF00B0F0"/>
      <name val="Avenir Book"/>
      <family val="2"/>
    </font>
    <font>
      <sz val="24"/>
      <color theme="1"/>
      <name val="Avenir Black"/>
      <family val="2"/>
    </font>
    <font>
      <b/>
      <sz val="11"/>
      <color rgb="FF4CC7EE"/>
      <name val="Avenir Book"/>
      <family val="2"/>
    </font>
    <font>
      <b/>
      <sz val="11"/>
      <color rgb="FF4CC7EE"/>
      <name val="Avenir Black"/>
      <family val="2"/>
    </font>
    <font>
      <sz val="11"/>
      <color theme="1"/>
      <name val="Avenir Black"/>
      <family val="2"/>
    </font>
    <font>
      <sz val="12"/>
      <color rgb="FF1D1C1D"/>
      <name val="Avenir Book"/>
      <family val="2"/>
    </font>
    <font>
      <sz val="10"/>
      <color rgb="FF000000"/>
      <name val="Tahoma"/>
      <family val="2"/>
    </font>
    <font>
      <b/>
      <sz val="11"/>
      <color theme="1"/>
      <name val="Calibri"/>
      <family val="2"/>
      <scheme val="minor"/>
    </font>
    <font>
      <sz val="11"/>
      <color rgb="FF000000"/>
      <name val="Avenir Book"/>
      <family val="2"/>
    </font>
    <font>
      <i/>
      <sz val="11"/>
      <color theme="1"/>
      <name val="Calibri"/>
      <family val="2"/>
      <scheme val="minor"/>
    </font>
    <font>
      <u/>
      <sz val="11"/>
      <color theme="1"/>
      <name val="Calibri"/>
      <family val="2"/>
      <scheme val="minor"/>
    </font>
    <font>
      <sz val="10"/>
      <color rgb="FF000000"/>
      <name val="Calibri"/>
      <family val="2"/>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theme="1"/>
      </left>
      <right style="medium">
        <color theme="1"/>
      </right>
      <top style="medium">
        <color theme="1"/>
      </top>
      <bottom style="medium">
        <color theme="1"/>
      </bottom>
      <diagonal/>
    </border>
    <border>
      <left style="thin">
        <color theme="2" tint="-9.9978637043366805E-2"/>
      </left>
      <right style="thin">
        <color theme="2" tint="-9.9978637043366805E-2"/>
      </right>
      <top style="thin">
        <color theme="2" tint="-9.9978637043366805E-2"/>
      </top>
      <bottom/>
      <diagonal/>
    </border>
    <border>
      <left style="medium">
        <color theme="1"/>
      </left>
      <right style="medium">
        <color theme="1"/>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theme="1"/>
      </top>
      <bottom style="double">
        <color theme="1"/>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46">
    <xf numFmtId="0" fontId="0" fillId="0" borderId="0" xfId="0"/>
    <xf numFmtId="0" fontId="2" fillId="0" borderId="0" xfId="0" applyFont="1" applyProtection="1"/>
    <xf numFmtId="0" fontId="2" fillId="0" borderId="1" xfId="0" applyFont="1" applyBorder="1" applyProtection="1"/>
    <xf numFmtId="0" fontId="3" fillId="0" borderId="0" xfId="0" applyFont="1" applyProtection="1"/>
    <xf numFmtId="0" fontId="3" fillId="0" borderId="0" xfId="0" applyFont="1" applyBorder="1" applyProtection="1"/>
    <xf numFmtId="164" fontId="3" fillId="0" borderId="0" xfId="0" applyNumberFormat="1" applyFont="1" applyFill="1" applyBorder="1" applyProtection="1"/>
    <xf numFmtId="0" fontId="2" fillId="0" borderId="0" xfId="0" applyFont="1" applyFill="1" applyProtection="1"/>
    <xf numFmtId="0" fontId="2" fillId="0" borderId="0" xfId="0" applyFont="1" applyBorder="1" applyProtection="1"/>
    <xf numFmtId="165" fontId="8" fillId="0" borderId="0" xfId="1" applyFont="1" applyProtection="1"/>
    <xf numFmtId="0" fontId="5" fillId="0" borderId="0" xfId="0" applyFont="1" applyProtection="1"/>
    <xf numFmtId="0" fontId="2" fillId="0" borderId="0" xfId="0" applyFont="1" applyFill="1" applyBorder="1" applyAlignment="1" applyProtection="1">
      <alignment vertical="center"/>
    </xf>
    <xf numFmtId="0" fontId="6" fillId="0" borderId="0" xfId="0" applyFont="1" applyProtection="1"/>
    <xf numFmtId="0" fontId="9" fillId="0" borderId="0" xfId="0" applyFont="1" applyProtection="1"/>
    <xf numFmtId="0" fontId="9" fillId="0" borderId="0" xfId="0" applyFont="1" applyFill="1" applyBorder="1" applyProtection="1"/>
    <xf numFmtId="0" fontId="7" fillId="0" borderId="0" xfId="0" applyFont="1" applyBorder="1" applyProtection="1"/>
    <xf numFmtId="166" fontId="2" fillId="0" borderId="0" xfId="1" applyNumberFormat="1" applyFont="1" applyFill="1" applyBorder="1" applyProtection="1"/>
    <xf numFmtId="0" fontId="2" fillId="0" borderId="3" xfId="0" applyFont="1" applyBorder="1" applyProtection="1"/>
    <xf numFmtId="166" fontId="2" fillId="0" borderId="1" xfId="0" applyNumberFormat="1" applyFont="1" applyFill="1" applyBorder="1" applyProtection="1"/>
    <xf numFmtId="0" fontId="10" fillId="0" borderId="0" xfId="0" applyFont="1"/>
    <xf numFmtId="0" fontId="2" fillId="2" borderId="5" xfId="0" applyFont="1" applyFill="1" applyBorder="1" applyProtection="1">
      <protection locked="0"/>
    </xf>
    <xf numFmtId="0" fontId="4" fillId="0" borderId="0" xfId="0" applyFont="1" applyProtection="1"/>
    <xf numFmtId="0" fontId="12" fillId="0" borderId="0" xfId="0" applyFont="1"/>
    <xf numFmtId="0" fontId="2" fillId="2" borderId="5" xfId="0" applyFont="1" applyFill="1" applyBorder="1" applyAlignment="1" applyProtection="1">
      <alignment horizontal="right"/>
      <protection locked="0"/>
    </xf>
    <xf numFmtId="0" fontId="2" fillId="3" borderId="0" xfId="0" applyFont="1" applyFill="1" applyAlignment="1" applyProtection="1">
      <alignment horizontal="right"/>
    </xf>
    <xf numFmtId="0" fontId="13" fillId="0" borderId="0" xfId="0" applyFont="1"/>
    <xf numFmtId="1" fontId="2" fillId="3" borderId="0" xfId="0" applyNumberFormat="1" applyFont="1" applyFill="1" applyProtection="1"/>
    <xf numFmtId="0" fontId="3" fillId="0" borderId="6" xfId="0" applyFont="1" applyBorder="1" applyProtection="1"/>
    <xf numFmtId="166" fontId="2" fillId="0" borderId="0" xfId="0" applyNumberFormat="1" applyFont="1" applyProtection="1"/>
    <xf numFmtId="9" fontId="0" fillId="0" borderId="0" xfId="2" applyFont="1"/>
    <xf numFmtId="0" fontId="14" fillId="0" borderId="0" xfId="0" applyFont="1"/>
    <xf numFmtId="0" fontId="2" fillId="0" borderId="1" xfId="0" applyNumberFormat="1" applyFont="1" applyFill="1" applyBorder="1" applyAlignment="1" applyProtection="1">
      <alignment horizontal="center"/>
    </xf>
    <xf numFmtId="0" fontId="15" fillId="0" borderId="0" xfId="0" applyFont="1"/>
    <xf numFmtId="9" fontId="0" fillId="0" borderId="0" xfId="2" applyNumberFormat="1" applyFont="1"/>
    <xf numFmtId="167" fontId="2" fillId="0" borderId="0" xfId="0" applyNumberFormat="1" applyFont="1" applyProtection="1"/>
    <xf numFmtId="168" fontId="2" fillId="2" borderId="4" xfId="1" applyNumberFormat="1" applyFont="1" applyFill="1" applyBorder="1" applyProtection="1">
      <protection locked="0"/>
    </xf>
    <xf numFmtId="168" fontId="2" fillId="2" borderId="2" xfId="1" applyNumberFormat="1" applyFont="1" applyFill="1" applyBorder="1" applyProtection="1">
      <protection locked="0"/>
    </xf>
    <xf numFmtId="168" fontId="2" fillId="0" borderId="1" xfId="0" applyNumberFormat="1" applyFont="1" applyFill="1" applyBorder="1" applyProtection="1"/>
    <xf numFmtId="168" fontId="3" fillId="0" borderId="6" xfId="0" applyNumberFormat="1" applyFont="1" applyFill="1" applyBorder="1" applyProtection="1"/>
    <xf numFmtId="168" fontId="2" fillId="0" borderId="3" xfId="0" applyNumberFormat="1" applyFont="1" applyBorder="1" applyProtection="1"/>
    <xf numFmtId="0" fontId="17" fillId="0" borderId="0" xfId="3" applyProtection="1"/>
    <xf numFmtId="0" fontId="2" fillId="0" borderId="0" xfId="0" applyNumberFormat="1" applyFont="1" applyFill="1" applyBorder="1" applyAlignment="1" applyProtection="1">
      <alignment horizontal="center"/>
    </xf>
    <xf numFmtId="166" fontId="2" fillId="0" borderId="0" xfId="0" applyNumberFormat="1" applyFont="1" applyFill="1" applyBorder="1" applyProtection="1"/>
    <xf numFmtId="168" fontId="2" fillId="0" borderId="0" xfId="0" applyNumberFormat="1" applyFont="1" applyFill="1" applyBorder="1" applyProtection="1"/>
    <xf numFmtId="168" fontId="3" fillId="0" borderId="0" xfId="0" applyNumberFormat="1" applyFont="1" applyFill="1" applyBorder="1" applyProtection="1"/>
    <xf numFmtId="9" fontId="2" fillId="0" borderId="0" xfId="0" applyNumberFormat="1" applyFont="1" applyBorder="1" applyProtection="1"/>
    <xf numFmtId="0" fontId="2" fillId="0" borderId="0" xfId="0" applyFont="1" applyFill="1" applyBorder="1" applyProtection="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4CC7EE"/>
      <color rgb="FFF1B226"/>
      <color rgb="FF2ED9C3"/>
      <color rgb="FFFF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i="0" baseline="0">
                <a:effectLst/>
                <a:latin typeface="Avenir Black" panose="02000503020000020003" pitchFamily="2" charset="0"/>
              </a:rPr>
              <a:t>Your estimated revenue growth potential</a:t>
            </a:r>
            <a:endParaRPr lang="en-NL" sz="1000" b="1" i="0">
              <a:effectLst/>
              <a:latin typeface="Avenir Black" panose="02000503020000020003"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data!$B$27</c:f>
              <c:strCache>
                <c:ptCount val="1"/>
                <c:pt idx="0">
                  <c:v>Standard</c:v>
                </c:pt>
              </c:strCache>
            </c:strRef>
          </c:tx>
          <c:spPr>
            <a:ln w="28575" cap="rnd">
              <a:solidFill>
                <a:srgbClr val="4CC7EE"/>
              </a:solidFill>
              <a:round/>
            </a:ln>
            <a:effectLst/>
          </c:spPr>
          <c:marker>
            <c:symbol val="none"/>
          </c:marker>
          <c:cat>
            <c:numRef>
              <c:f>data!$A$28:$A$30</c:f>
              <c:numCache>
                <c:formatCode>General</c:formatCode>
                <c:ptCount val="3"/>
                <c:pt idx="0">
                  <c:v>2021</c:v>
                </c:pt>
                <c:pt idx="1">
                  <c:v>2022</c:v>
                </c:pt>
                <c:pt idx="2">
                  <c:v>2023</c:v>
                </c:pt>
              </c:numCache>
            </c:numRef>
          </c:cat>
          <c:val>
            <c:numRef>
              <c:f>data!$B$28:$B$30</c:f>
              <c:numCache>
                <c:formatCode>[$$-409]#,##0.00</c:formatCode>
                <c:ptCount val="3"/>
                <c:pt idx="0">
                  <c:v>25560</c:v>
                </c:pt>
                <c:pt idx="1">
                  <c:v>38340</c:v>
                </c:pt>
                <c:pt idx="2">
                  <c:v>76680</c:v>
                </c:pt>
              </c:numCache>
            </c:numRef>
          </c:val>
          <c:smooth val="0"/>
          <c:extLst>
            <c:ext xmlns:c16="http://schemas.microsoft.com/office/drawing/2014/chart" uri="{C3380CC4-5D6E-409C-BE32-E72D297353CC}">
              <c16:uniqueId val="{00000000-FF84-484B-8A0A-04CDAD1C7F33}"/>
            </c:ext>
          </c:extLst>
        </c:ser>
        <c:ser>
          <c:idx val="1"/>
          <c:order val="1"/>
          <c:tx>
            <c:strRef>
              <c:f>data!$C$27</c:f>
              <c:strCache>
                <c:ptCount val="1"/>
                <c:pt idx="0">
                  <c:v> High traffic </c:v>
                </c:pt>
              </c:strCache>
            </c:strRef>
          </c:tx>
          <c:spPr>
            <a:ln w="28575" cap="rnd">
              <a:solidFill>
                <a:srgbClr val="F1B226"/>
              </a:solidFill>
              <a:round/>
            </a:ln>
            <a:effectLst/>
          </c:spPr>
          <c:marker>
            <c:symbol val="none"/>
          </c:marker>
          <c:cat>
            <c:numRef>
              <c:f>data!$A$28:$A$30</c:f>
              <c:numCache>
                <c:formatCode>General</c:formatCode>
                <c:ptCount val="3"/>
                <c:pt idx="0">
                  <c:v>2021</c:v>
                </c:pt>
                <c:pt idx="1">
                  <c:v>2022</c:v>
                </c:pt>
                <c:pt idx="2">
                  <c:v>2023</c:v>
                </c:pt>
              </c:numCache>
            </c:numRef>
          </c:cat>
          <c:val>
            <c:numRef>
              <c:f>data!$C$28:$C$30</c:f>
              <c:numCache>
                <c:formatCode>[$$-409]#,##0.00</c:formatCode>
                <c:ptCount val="3"/>
                <c:pt idx="0">
                  <c:v>102240</c:v>
                </c:pt>
                <c:pt idx="1">
                  <c:v>153360</c:v>
                </c:pt>
                <c:pt idx="2">
                  <c:v>306720</c:v>
                </c:pt>
              </c:numCache>
            </c:numRef>
          </c:val>
          <c:smooth val="0"/>
          <c:extLst>
            <c:ext xmlns:c16="http://schemas.microsoft.com/office/drawing/2014/chart" uri="{C3380CC4-5D6E-409C-BE32-E72D297353CC}">
              <c16:uniqueId val="{00000001-FF84-484B-8A0A-04CDAD1C7F33}"/>
            </c:ext>
          </c:extLst>
        </c:ser>
        <c:dLbls>
          <c:showLegendKey val="0"/>
          <c:showVal val="0"/>
          <c:showCatName val="0"/>
          <c:showSerName val="0"/>
          <c:showPercent val="0"/>
          <c:showBubbleSize val="0"/>
        </c:dLbls>
        <c:smooth val="0"/>
        <c:axId val="225534367"/>
        <c:axId val="324248943"/>
      </c:lineChart>
      <c:catAx>
        <c:axId val="22553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248943"/>
        <c:crosses val="autoZero"/>
        <c:auto val="1"/>
        <c:lblAlgn val="ctr"/>
        <c:lblOffset val="100"/>
        <c:noMultiLvlLbl val="0"/>
      </c:catAx>
      <c:valAx>
        <c:axId val="324248943"/>
        <c:scaling>
          <c:orientation val="minMax"/>
        </c:scaling>
        <c:delete val="0"/>
        <c:axPos val="l"/>
        <c:majorGridlines>
          <c:spPr>
            <a:ln w="9525" cap="flat" cmpd="sng" algn="ctr">
              <a:solidFill>
                <a:schemeClr val="tx1">
                  <a:lumMod val="15000"/>
                  <a:lumOff val="85000"/>
                </a:schemeClr>
              </a:solidFill>
              <a:round/>
            </a:ln>
            <a:effectLst/>
          </c:spPr>
        </c:majorGridlines>
        <c:numFmt formatCode="[$$-409]#,##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534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evbox.com/us-en/quote" TargetMode="Externa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768</xdr:colOff>
      <xdr:row>0</xdr:row>
      <xdr:rowOff>70655</xdr:rowOff>
    </xdr:from>
    <xdr:to>
      <xdr:col>1</xdr:col>
      <xdr:colOff>1079035</xdr:colOff>
      <xdr:row>1</xdr:row>
      <xdr:rowOff>26219</xdr:rowOff>
    </xdr:to>
    <xdr:pic>
      <xdr:nvPicPr>
        <xdr:cNvPr id="2" name="Picture 1">
          <a:extLst>
            <a:ext uri="{FF2B5EF4-FFF2-40B4-BE49-F238E27FC236}">
              <a16:creationId xmlns:a16="http://schemas.microsoft.com/office/drawing/2014/main" id="{C0F26EC0-2B49-BB4C-99C5-08E7AB20D726}"/>
            </a:ext>
          </a:extLst>
        </xdr:cNvPr>
        <xdr:cNvPicPr>
          <a:picLocks noChangeAspect="1"/>
        </xdr:cNvPicPr>
      </xdr:nvPicPr>
      <xdr:blipFill>
        <a:blip xmlns:r="http://schemas.openxmlformats.org/officeDocument/2006/relationships" r:embed="rId1"/>
        <a:stretch>
          <a:fillRect/>
        </a:stretch>
      </xdr:blipFill>
      <xdr:spPr>
        <a:xfrm>
          <a:off x="563881" y="70655"/>
          <a:ext cx="1078267" cy="374904"/>
        </a:xfrm>
        <a:prstGeom prst="rect">
          <a:avLst/>
        </a:prstGeom>
      </xdr:spPr>
    </xdr:pic>
    <xdr:clientData/>
  </xdr:twoCellAnchor>
  <xdr:twoCellAnchor>
    <xdr:from>
      <xdr:col>3</xdr:col>
      <xdr:colOff>335280</xdr:colOff>
      <xdr:row>5</xdr:row>
      <xdr:rowOff>152400</xdr:rowOff>
    </xdr:from>
    <xdr:to>
      <xdr:col>3</xdr:col>
      <xdr:colOff>660400</xdr:colOff>
      <xdr:row>7</xdr:row>
      <xdr:rowOff>60960</xdr:rowOff>
    </xdr:to>
    <xdr:sp macro="" textlink="">
      <xdr:nvSpPr>
        <xdr:cNvPr id="3" name="Oval 2">
          <a:extLst>
            <a:ext uri="{FF2B5EF4-FFF2-40B4-BE49-F238E27FC236}">
              <a16:creationId xmlns:a16="http://schemas.microsoft.com/office/drawing/2014/main" id="{AA212D50-7EBF-1848-835E-6E6C490232AA}"/>
            </a:ext>
          </a:extLst>
        </xdr:cNvPr>
        <xdr:cNvSpPr/>
      </xdr:nvSpPr>
      <xdr:spPr>
        <a:xfrm>
          <a:off x="5694680" y="1409700"/>
          <a:ext cx="325120" cy="314960"/>
        </a:xfrm>
        <a:prstGeom prst="ellipse">
          <a:avLst/>
        </a:prstGeom>
        <a:solidFill>
          <a:srgbClr val="4CC7E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latin typeface="Avenir Black" panose="02000503020000020003" pitchFamily="2" charset="0"/>
            </a:rPr>
            <a:t>2</a:t>
          </a:r>
        </a:p>
      </xdr:txBody>
    </xdr:sp>
    <xdr:clientData/>
  </xdr:twoCellAnchor>
  <xdr:twoCellAnchor>
    <xdr:from>
      <xdr:col>0</xdr:col>
      <xdr:colOff>182880</xdr:colOff>
      <xdr:row>5</xdr:row>
      <xdr:rowOff>152400</xdr:rowOff>
    </xdr:from>
    <xdr:to>
      <xdr:col>0</xdr:col>
      <xdr:colOff>508000</xdr:colOff>
      <xdr:row>7</xdr:row>
      <xdr:rowOff>60960</xdr:rowOff>
    </xdr:to>
    <xdr:sp macro="" textlink="">
      <xdr:nvSpPr>
        <xdr:cNvPr id="4" name="Oval 3">
          <a:extLst>
            <a:ext uri="{FF2B5EF4-FFF2-40B4-BE49-F238E27FC236}">
              <a16:creationId xmlns:a16="http://schemas.microsoft.com/office/drawing/2014/main" id="{9B9C4527-721D-F947-9DD0-2EA01DBA180C}"/>
            </a:ext>
          </a:extLst>
        </xdr:cNvPr>
        <xdr:cNvSpPr/>
      </xdr:nvSpPr>
      <xdr:spPr>
        <a:xfrm>
          <a:off x="182880" y="1409700"/>
          <a:ext cx="325120" cy="314960"/>
        </a:xfrm>
        <a:prstGeom prst="ellipse">
          <a:avLst/>
        </a:prstGeom>
        <a:solidFill>
          <a:srgbClr val="4CC7E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latin typeface="Avenir Black" panose="02000503020000020003" pitchFamily="2" charset="0"/>
            </a:rPr>
            <a:t>1</a:t>
          </a:r>
        </a:p>
      </xdr:txBody>
    </xdr:sp>
    <xdr:clientData/>
  </xdr:twoCellAnchor>
  <xdr:twoCellAnchor>
    <xdr:from>
      <xdr:col>3</xdr:col>
      <xdr:colOff>714022</xdr:colOff>
      <xdr:row>14</xdr:row>
      <xdr:rowOff>177800</xdr:rowOff>
    </xdr:from>
    <xdr:to>
      <xdr:col>6</xdr:col>
      <xdr:colOff>1422399</xdr:colOff>
      <xdr:row>30</xdr:row>
      <xdr:rowOff>114300</xdr:rowOff>
    </xdr:to>
    <xdr:graphicFrame macro="">
      <xdr:nvGraphicFramePr>
        <xdr:cNvPr id="8" name="Chart 7">
          <a:extLst>
            <a:ext uri="{FF2B5EF4-FFF2-40B4-BE49-F238E27FC236}">
              <a16:creationId xmlns:a16="http://schemas.microsoft.com/office/drawing/2014/main" id="{5AEA8A52-C5F5-3D4E-8FB9-7D6D7CDE3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25400</xdr:colOff>
      <xdr:row>1</xdr:row>
      <xdr:rowOff>381000</xdr:rowOff>
    </xdr:from>
    <xdr:to>
      <xdr:col>4</xdr:col>
      <xdr:colOff>2425700</xdr:colOff>
      <xdr:row>5</xdr:row>
      <xdr:rowOff>88450</xdr:rowOff>
    </xdr:to>
    <xdr:sp macro="" textlink="">
      <xdr:nvSpPr>
        <xdr:cNvPr id="17" name="TextBox 16">
          <a:extLst>
            <a:ext uri="{FF2B5EF4-FFF2-40B4-BE49-F238E27FC236}">
              <a16:creationId xmlns:a16="http://schemas.microsoft.com/office/drawing/2014/main" id="{B46C18F5-F0AE-254F-969F-50D1B912B2B4}"/>
            </a:ext>
          </a:extLst>
        </xdr:cNvPr>
        <xdr:cNvSpPr txBox="1"/>
      </xdr:nvSpPr>
      <xdr:spPr>
        <a:xfrm>
          <a:off x="588513" y="800340"/>
          <a:ext cx="8522659" cy="74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Avenir Book" panose="02000503020000020003" pitchFamily="2" charset="0"/>
            </a:rPr>
            <a:t>This tool is built to generate an approximate indication of charging revenue based on the data you provide about your business location. Please note that this calculator focuses on revenue and not on profit, as this excludes the cost of the EV charging solution. If you would like to discuss the calculator or these results, get in touch with us at</a:t>
          </a:r>
        </a:p>
      </xdr:txBody>
    </xdr:sp>
    <xdr:clientData/>
  </xdr:twoCellAnchor>
  <xdr:twoCellAnchor editAs="absolute">
    <xdr:from>
      <xdr:col>2</xdr:col>
      <xdr:colOff>1273354</xdr:colOff>
      <xdr:row>3</xdr:row>
      <xdr:rowOff>133350</xdr:rowOff>
    </xdr:from>
    <xdr:to>
      <xdr:col>4</xdr:col>
      <xdr:colOff>779252</xdr:colOff>
      <xdr:row>4</xdr:row>
      <xdr:rowOff>196850</xdr:rowOff>
    </xdr:to>
    <xdr:sp macro="" textlink="">
      <xdr:nvSpPr>
        <xdr:cNvPr id="18" name="TextBox 17">
          <a:hlinkClick xmlns:r="http://schemas.openxmlformats.org/officeDocument/2006/relationships" r:id="rId3"/>
          <a:extLst>
            <a:ext uri="{FF2B5EF4-FFF2-40B4-BE49-F238E27FC236}">
              <a16:creationId xmlns:a16="http://schemas.microsoft.com/office/drawing/2014/main" id="{0B7A9021-8BDD-0C43-806B-BFC4D5E6A4D6}"/>
            </a:ext>
          </a:extLst>
        </xdr:cNvPr>
        <xdr:cNvSpPr txBox="1"/>
      </xdr:nvSpPr>
      <xdr:spPr>
        <a:xfrm>
          <a:off x="5526656" y="1187690"/>
          <a:ext cx="1938068" cy="26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rgbClr val="4CC7EE"/>
              </a:solidFill>
              <a:latin typeface="Avenir Black" panose="02000503020000020003" pitchFamily="2" charset="0"/>
            </a:rPr>
            <a:t>evbox.com/us-en/quote</a:t>
          </a:r>
          <a:r>
            <a:rPr lang="en-US" sz="1100" b="0" i="0">
              <a:solidFill>
                <a:schemeClr val="tx1"/>
              </a:solidFill>
              <a:latin typeface="Avenir Book" panose="02000503020000020003" pitchFamily="2"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32F1-F27C-DF49-AD80-5F256A136B45}">
  <dimension ref="A1:H53"/>
  <sheetViews>
    <sheetView showGridLines="0" tabSelected="1" zoomScale="157" zoomScaleNormal="157" workbookViewId="0">
      <selection activeCell="C11" sqref="C11"/>
    </sheetView>
  </sheetViews>
  <sheetFormatPr baseColWidth="10" defaultColWidth="8.83203125" defaultRowHeight="16" x14ac:dyDescent="0.25"/>
  <cols>
    <col min="1" max="1" width="7.33203125" style="1" customWidth="1"/>
    <col min="2" max="2" width="48.5" style="1" customWidth="1"/>
    <col min="3" max="3" width="22.5" style="1" customWidth="1"/>
    <col min="4" max="4" width="9.5" style="1" customWidth="1"/>
    <col min="5" max="5" width="36.83203125" style="1" customWidth="1"/>
    <col min="6" max="7" width="19" style="1" customWidth="1"/>
    <col min="8" max="16384" width="8.83203125" style="1"/>
  </cols>
  <sheetData>
    <row r="1" spans="1:8" ht="33" customHeight="1" x14ac:dyDescent="0.25"/>
    <row r="2" spans="1:8" ht="34" x14ac:dyDescent="0.5">
      <c r="B2" s="11" t="s">
        <v>42</v>
      </c>
      <c r="C2" s="11"/>
      <c r="D2" s="11"/>
    </row>
    <row r="5" spans="1:8" x14ac:dyDescent="0.25">
      <c r="D5" s="39"/>
    </row>
    <row r="7" spans="1:8" x14ac:dyDescent="0.25">
      <c r="B7" s="12" t="s">
        <v>11</v>
      </c>
      <c r="E7" s="12" t="s">
        <v>1</v>
      </c>
    </row>
    <row r="8" spans="1:8" x14ac:dyDescent="0.25">
      <c r="C8" s="12"/>
      <c r="D8" s="12"/>
      <c r="F8" s="13"/>
    </row>
    <row r="9" spans="1:8" ht="17" thickBot="1" x14ac:dyDescent="0.3">
      <c r="B9" s="14" t="s">
        <v>0</v>
      </c>
      <c r="E9" s="14" t="s">
        <v>41</v>
      </c>
      <c r="F9" s="30" t="s">
        <v>15</v>
      </c>
      <c r="G9" s="30" t="s">
        <v>16</v>
      </c>
    </row>
    <row r="10" spans="1:8" ht="17" thickBot="1" x14ac:dyDescent="0.3">
      <c r="A10" s="10"/>
      <c r="B10" s="7" t="s">
        <v>22</v>
      </c>
      <c r="C10" s="19">
        <v>10</v>
      </c>
      <c r="D10" s="20"/>
      <c r="E10" s="2" t="s">
        <v>18</v>
      </c>
      <c r="F10" s="17">
        <f>C12*C15*C22</f>
        <v>1800</v>
      </c>
      <c r="G10" s="17">
        <f>C12*C15*C23</f>
        <v>7200</v>
      </c>
    </row>
    <row r="11" spans="1:8" ht="17" thickBot="1" x14ac:dyDescent="0.3">
      <c r="A11" s="10"/>
      <c r="B11" s="7" t="s">
        <v>33</v>
      </c>
      <c r="C11" s="22" t="s">
        <v>7</v>
      </c>
      <c r="D11" s="20"/>
      <c r="E11" s="2" t="s">
        <v>19</v>
      </c>
      <c r="F11" s="17">
        <f>C12*C16*C28</f>
        <v>0</v>
      </c>
      <c r="G11" s="17">
        <f>C12*C16*C29</f>
        <v>0</v>
      </c>
    </row>
    <row r="12" spans="1:8" ht="17" thickBot="1" x14ac:dyDescent="0.3">
      <c r="B12" s="7" t="s">
        <v>23</v>
      </c>
      <c r="C12" s="19">
        <v>360</v>
      </c>
      <c r="E12" s="16" t="s">
        <v>20</v>
      </c>
      <c r="F12" s="36">
        <f>(F10*$C$24)+(F11*$C$30)</f>
        <v>4500</v>
      </c>
      <c r="G12" s="36">
        <f>(G10*$C$24)+(G11*$C$30)</f>
        <v>18000</v>
      </c>
    </row>
    <row r="13" spans="1:8" x14ac:dyDescent="0.25">
      <c r="A13" s="10"/>
      <c r="B13" s="7"/>
      <c r="C13" s="7"/>
      <c r="E13" s="2" t="s">
        <v>21</v>
      </c>
      <c r="F13" s="36">
        <f>(F10*C25*C19)+(F11*C31*C19)</f>
        <v>21060</v>
      </c>
      <c r="G13" s="36">
        <f>(G10*C25*C19)+(G11*C31*C19)</f>
        <v>84240</v>
      </c>
    </row>
    <row r="14" spans="1:8" ht="17" thickBot="1" x14ac:dyDescent="0.3">
      <c r="A14" s="10"/>
      <c r="B14" s="14" t="s">
        <v>8</v>
      </c>
      <c r="C14" s="45"/>
      <c r="E14" s="26" t="s">
        <v>14</v>
      </c>
      <c r="F14" s="37">
        <f>SUM(F12:F13)</f>
        <v>25560</v>
      </c>
      <c r="G14" s="37">
        <f>SUM(G12:G13)</f>
        <v>102240</v>
      </c>
    </row>
    <row r="15" spans="1:8" ht="17" thickTop="1" x14ac:dyDescent="0.25">
      <c r="A15" s="10"/>
      <c r="B15" s="1" t="s">
        <v>2</v>
      </c>
      <c r="C15" s="25">
        <f>IF($C$11=data!$A$8,ROUND(0.8*$C$10,0),IF($C$11=data!$A$7,ROUND($C$10,0),0))</f>
        <v>10</v>
      </c>
    </row>
    <row r="16" spans="1:8" x14ac:dyDescent="0.25">
      <c r="A16" s="10"/>
      <c r="B16" s="1" t="s">
        <v>3</v>
      </c>
      <c r="C16" s="25">
        <f>IF($C$11=data!$A$8,ROUND(0.2*$C$10,0),IF($C$11=data!$A$6,ROUND($C$10,0),0))</f>
        <v>0</v>
      </c>
      <c r="H16" s="27"/>
    </row>
    <row r="17" spans="1:7" ht="17" customHeight="1" x14ac:dyDescent="0.25">
      <c r="A17" s="6"/>
    </row>
    <row r="18" spans="1:7" x14ac:dyDescent="0.25">
      <c r="A18" s="6"/>
      <c r="B18" s="14" t="s">
        <v>32</v>
      </c>
    </row>
    <row r="19" spans="1:7" x14ac:dyDescent="0.25">
      <c r="B19" s="1" t="s">
        <v>34</v>
      </c>
      <c r="C19" s="23">
        <v>19.5</v>
      </c>
    </row>
    <row r="20" spans="1:7" x14ac:dyDescent="0.25">
      <c r="E20" s="7"/>
      <c r="F20" s="7"/>
      <c r="G20" s="7"/>
    </row>
    <row r="21" spans="1:7" x14ac:dyDescent="0.25">
      <c r="B21" s="4" t="s">
        <v>12</v>
      </c>
      <c r="E21" s="14"/>
      <c r="F21" s="40"/>
      <c r="G21" s="40"/>
    </row>
    <row r="22" spans="1:7" x14ac:dyDescent="0.25">
      <c r="B22" s="7" t="s">
        <v>35</v>
      </c>
      <c r="C22" s="23">
        <v>0.5</v>
      </c>
      <c r="D22" s="20"/>
      <c r="E22" s="7"/>
      <c r="F22" s="41"/>
      <c r="G22" s="41"/>
    </row>
    <row r="23" spans="1:7" ht="17" thickBot="1" x14ac:dyDescent="0.3">
      <c r="B23" s="7" t="s">
        <v>36</v>
      </c>
      <c r="C23" s="23">
        <v>2</v>
      </c>
      <c r="E23" s="7"/>
      <c r="F23" s="42"/>
      <c r="G23" s="42"/>
    </row>
    <row r="24" spans="1:7" ht="17" thickBot="1" x14ac:dyDescent="0.3">
      <c r="B24" s="24" t="s">
        <v>37</v>
      </c>
      <c r="C24" s="34">
        <v>2.5</v>
      </c>
      <c r="E24" s="7"/>
      <c r="F24" s="42"/>
      <c r="G24" s="42"/>
    </row>
    <row r="25" spans="1:7" ht="17" thickBot="1" x14ac:dyDescent="0.3">
      <c r="B25" s="7" t="s">
        <v>39</v>
      </c>
      <c r="C25" s="35">
        <v>0.6</v>
      </c>
      <c r="E25" s="4"/>
      <c r="F25" s="43"/>
      <c r="G25" s="43"/>
    </row>
    <row r="26" spans="1:7" x14ac:dyDescent="0.25">
      <c r="E26" s="44"/>
      <c r="F26" s="44"/>
      <c r="G26" s="44"/>
    </row>
    <row r="27" spans="1:7" x14ac:dyDescent="0.25">
      <c r="B27" s="4" t="s">
        <v>13</v>
      </c>
      <c r="C27" s="3"/>
      <c r="E27" s="7"/>
      <c r="F27" s="7"/>
      <c r="G27" s="7"/>
    </row>
    <row r="28" spans="1:7" x14ac:dyDescent="0.25">
      <c r="B28" s="7" t="s">
        <v>35</v>
      </c>
      <c r="C28" s="23">
        <v>1</v>
      </c>
      <c r="E28" s="7"/>
      <c r="F28" s="7"/>
      <c r="G28" s="7"/>
    </row>
    <row r="29" spans="1:7" ht="17" thickBot="1" x14ac:dyDescent="0.3">
      <c r="B29" s="7" t="s">
        <v>36</v>
      </c>
      <c r="C29" s="23">
        <v>4</v>
      </c>
    </row>
    <row r="30" spans="1:7" ht="17" thickBot="1" x14ac:dyDescent="0.3">
      <c r="B30" s="24" t="s">
        <v>38</v>
      </c>
      <c r="C30" s="35">
        <v>1.25</v>
      </c>
      <c r="E30" s="33"/>
    </row>
    <row r="31" spans="1:7" ht="17" thickBot="1" x14ac:dyDescent="0.3">
      <c r="B31" s="7" t="s">
        <v>40</v>
      </c>
      <c r="C31" s="35">
        <v>0.55000000000000004</v>
      </c>
    </row>
    <row r="32" spans="1:7" ht="17" x14ac:dyDescent="0.25">
      <c r="E32" s="18" t="s">
        <v>29</v>
      </c>
    </row>
    <row r="37" spans="4:7" x14ac:dyDescent="0.25">
      <c r="D37" s="20"/>
    </row>
    <row r="38" spans="4:7" x14ac:dyDescent="0.25">
      <c r="F38" s="6"/>
      <c r="G38" s="15"/>
    </row>
    <row r="40" spans="4:7" x14ac:dyDescent="0.25">
      <c r="G40" s="8"/>
    </row>
    <row r="41" spans="4:7" x14ac:dyDescent="0.25">
      <c r="G41" s="9"/>
    </row>
    <row r="42" spans="4:7" x14ac:dyDescent="0.25">
      <c r="G42" s="9"/>
    </row>
    <row r="43" spans="4:7" x14ac:dyDescent="0.25">
      <c r="E43" s="4"/>
      <c r="F43" s="5"/>
    </row>
    <row r="44" spans="4:7" x14ac:dyDescent="0.25">
      <c r="D44" s="7"/>
    </row>
    <row r="52" spans="2:6" x14ac:dyDescent="0.25">
      <c r="B52" s="14"/>
      <c r="E52" s="9"/>
      <c r="F52" s="9"/>
    </row>
    <row r="53" spans="2:6" x14ac:dyDescent="0.25">
      <c r="E53" s="9"/>
      <c r="F53" s="9"/>
    </row>
  </sheetData>
  <sheetProtection algorithmName="SHA-512" hashValue="8Lgu0E+I+eIhkWoZVy0NPknbDaYHou1vSUbkdCTYWmgvS1kmfSK8JtlDxyZF5VpX9I373/WKMJ6uCqgZF+jfSg==" saltValue="zgftle3JOLJECisEQBm4Zw==" spinCount="100000" sheet="1" objects="1" scenarios="1" selectLockedCells="1"/>
  <dataValidations count="4">
    <dataValidation type="decimal" allowBlank="1" showInputMessage="1" showErrorMessage="1" sqref="C30" xr:uid="{072FC855-CC37-864A-A7AA-881646A6F67E}">
      <formula1>0</formula1>
      <formula2>4</formula2>
    </dataValidation>
    <dataValidation type="decimal" allowBlank="1" showInputMessage="1" showErrorMessage="1" sqref="C25" xr:uid="{42BA182A-FD4F-BB4F-A1CE-689391106FB0}">
      <formula1>0</formula1>
      <formula2>0.6</formula2>
    </dataValidation>
    <dataValidation type="decimal" allowBlank="1" showInputMessage="1" showErrorMessage="1" sqref="C24" xr:uid="{8DE3C135-CFD9-E54C-8D1C-9038203D4B4E}">
      <formula1>0</formula1>
      <formula2>2.5</formula2>
    </dataValidation>
    <dataValidation type="decimal" allowBlank="1" showInputMessage="1" showErrorMessage="1" sqref="C31" xr:uid="{33B120B4-F930-3B48-82B4-9921B05FDCFC}">
      <formula1>0</formula1>
      <formula2>1</formula2>
    </dataValidation>
  </dataValidations>
  <pageMargins left="0.7" right="0.7" top="0.75" bottom="0.75" header="0.3" footer="0.3"/>
  <pageSetup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08B03B3-1462-EA48-9992-3DCAE09EC811}">
          <x14:formula1>
            <xm:f>data!$A$6:$A$8</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CDAE-F52D-B642-BE19-015F1A35A556}">
  <dimension ref="A1:D33"/>
  <sheetViews>
    <sheetView workbookViewId="0">
      <selection activeCell="A8" sqref="A8"/>
    </sheetView>
  </sheetViews>
  <sheetFormatPr baseColWidth="10" defaultRowHeight="15" x14ac:dyDescent="0.2"/>
  <cols>
    <col min="1" max="1" width="18.1640625" customWidth="1"/>
    <col min="2" max="3" width="12.1640625" customWidth="1"/>
  </cols>
  <sheetData>
    <row r="1" spans="1:3" x14ac:dyDescent="0.2">
      <c r="A1" s="21" t="s">
        <v>4</v>
      </c>
    </row>
    <row r="2" spans="1:3" x14ac:dyDescent="0.2">
      <c r="A2" t="s">
        <v>10</v>
      </c>
    </row>
    <row r="3" spans="1:3" x14ac:dyDescent="0.2">
      <c r="A3" t="s">
        <v>9</v>
      </c>
    </row>
    <row r="5" spans="1:3" x14ac:dyDescent="0.2">
      <c r="A5" s="21" t="s">
        <v>5</v>
      </c>
    </row>
    <row r="6" spans="1:3" x14ac:dyDescent="0.2">
      <c r="A6" t="s">
        <v>6</v>
      </c>
    </row>
    <row r="7" spans="1:3" x14ac:dyDescent="0.2">
      <c r="A7" t="s">
        <v>7</v>
      </c>
    </row>
    <row r="8" spans="1:3" x14ac:dyDescent="0.2">
      <c r="A8" t="s">
        <v>31</v>
      </c>
    </row>
    <row r="10" spans="1:3" x14ac:dyDescent="0.2">
      <c r="A10" s="21" t="s">
        <v>27</v>
      </c>
    </row>
    <row r="11" spans="1:3" x14ac:dyDescent="0.2">
      <c r="B11" t="s">
        <v>24</v>
      </c>
      <c r="C11" t="s">
        <v>25</v>
      </c>
    </row>
    <row r="12" spans="1:3" x14ac:dyDescent="0.2">
      <c r="A12">
        <v>2021</v>
      </c>
      <c r="B12">
        <v>0.7</v>
      </c>
    </row>
    <row r="13" spans="1:3" x14ac:dyDescent="0.2">
      <c r="A13">
        <v>2022</v>
      </c>
      <c r="B13">
        <v>1.1000000000000001</v>
      </c>
      <c r="C13" s="32">
        <f>(B13-B12)/B12</f>
        <v>0.57142857142857162</v>
      </c>
    </row>
    <row r="14" spans="1:3" x14ac:dyDescent="0.2">
      <c r="A14">
        <v>2023</v>
      </c>
      <c r="B14">
        <v>1.4</v>
      </c>
      <c r="C14" s="28">
        <f>(B14-B13)/B13</f>
        <v>0.27272727272727254</v>
      </c>
    </row>
    <row r="16" spans="1:3" x14ac:dyDescent="0.2">
      <c r="A16" s="21" t="s">
        <v>28</v>
      </c>
    </row>
    <row r="17" spans="1:4" x14ac:dyDescent="0.2">
      <c r="B17" t="s">
        <v>24</v>
      </c>
      <c r="C17" t="s">
        <v>25</v>
      </c>
    </row>
    <row r="18" spans="1:4" x14ac:dyDescent="0.2">
      <c r="A18">
        <v>2021</v>
      </c>
      <c r="B18">
        <v>0.2</v>
      </c>
    </row>
    <row r="19" spans="1:4" x14ac:dyDescent="0.2">
      <c r="A19">
        <v>2022</v>
      </c>
      <c r="B19">
        <v>0.3</v>
      </c>
      <c r="C19" s="28">
        <f>(B19-B18)/B18</f>
        <v>0.49999999999999989</v>
      </c>
    </row>
    <row r="20" spans="1:4" x14ac:dyDescent="0.2">
      <c r="A20">
        <v>2023</v>
      </c>
      <c r="B20">
        <v>0.6</v>
      </c>
      <c r="C20" s="28">
        <f>(B20-B19)/B19</f>
        <v>1</v>
      </c>
    </row>
    <row r="22" spans="1:4" x14ac:dyDescent="0.2">
      <c r="A22" s="29" t="s">
        <v>26</v>
      </c>
    </row>
    <row r="24" spans="1:4" x14ac:dyDescent="0.2">
      <c r="A24" s="31"/>
    </row>
    <row r="26" spans="1:4" ht="16" x14ac:dyDescent="0.25">
      <c r="A26" s="14" t="s">
        <v>17</v>
      </c>
      <c r="B26" s="16"/>
      <c r="C26" s="16"/>
    </row>
    <row r="27" spans="1:4" ht="16" x14ac:dyDescent="0.25">
      <c r="A27" s="16"/>
      <c r="B27" s="16" t="s">
        <v>30</v>
      </c>
      <c r="C27" s="17" t="s">
        <v>9</v>
      </c>
      <c r="D27" s="16"/>
    </row>
    <row r="28" spans="1:4" ht="16" x14ac:dyDescent="0.25">
      <c r="A28" s="16">
        <v>2021</v>
      </c>
      <c r="B28" s="38">
        <f>Calculator!F14</f>
        <v>25560</v>
      </c>
      <c r="C28" s="38">
        <f>Calculator!G14</f>
        <v>102240</v>
      </c>
      <c r="D28" s="16"/>
    </row>
    <row r="29" spans="1:4" ht="16" x14ac:dyDescent="0.25">
      <c r="A29" s="16">
        <v>2022</v>
      </c>
      <c r="B29" s="38">
        <f>B28+(B28*$C19)</f>
        <v>38340</v>
      </c>
      <c r="C29" s="38">
        <f>C28+(C28*$C19)</f>
        <v>153360</v>
      </c>
      <c r="D29" s="16"/>
    </row>
    <row r="30" spans="1:4" ht="16" x14ac:dyDescent="0.25">
      <c r="A30">
        <v>2023</v>
      </c>
      <c r="B30" s="38">
        <f>B29+(B29*$C20)</f>
        <v>76680</v>
      </c>
      <c r="C30" s="38">
        <f>C29+(C29*$C20)</f>
        <v>306720</v>
      </c>
      <c r="D30" s="16"/>
    </row>
    <row r="31" spans="1:4" ht="16" x14ac:dyDescent="0.25">
      <c r="D31" s="16"/>
    </row>
    <row r="32" spans="1:4" ht="16" x14ac:dyDescent="0.25">
      <c r="D32" s="16"/>
    </row>
    <row r="33" spans="4:4" ht="16" x14ac:dyDescent="0.25">
      <c r="D33"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EVBox</dc:creator>
  <cp:keywords/>
  <dc:description/>
  <cp:lastModifiedBy>Microsoft Office User</cp:lastModifiedBy>
  <cp:revision/>
  <dcterms:created xsi:type="dcterms:W3CDTF">2020-04-27T08:37:15Z</dcterms:created>
  <dcterms:modified xsi:type="dcterms:W3CDTF">2021-05-06T17:24:05Z</dcterms:modified>
  <cp:category/>
  <cp:contentStatus/>
</cp:coreProperties>
</file>